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2" windowWidth="17496" windowHeight="11016"/>
  </bookViews>
  <sheets>
    <sheet name="СРБ на год (ФКР)_3" sheetId="2" r:id="rId1"/>
  </sheets>
  <definedNames>
    <definedName name="_xlnm._FilterDatabase" localSheetId="0" hidden="1">'СРБ на год (ФКР)_3'!$A$10:$F$66</definedName>
  </definedNames>
  <calcPr calcId="144525"/>
</workbook>
</file>

<file path=xl/calcChain.xml><?xml version="1.0" encoding="utf-8"?>
<calcChain xmlns="http://schemas.openxmlformats.org/spreadsheetml/2006/main">
  <c r="E63" i="2" l="1"/>
  <c r="D63" i="2"/>
  <c r="E61" i="2"/>
  <c r="D61" i="2"/>
  <c r="E58" i="2"/>
  <c r="D58" i="2"/>
  <c r="E55" i="2"/>
  <c r="D55" i="2"/>
  <c r="E50" i="2"/>
  <c r="D50" i="2"/>
  <c r="E48" i="2"/>
  <c r="D48" i="2"/>
  <c r="E45" i="2"/>
  <c r="D45" i="2"/>
  <c r="E39" i="2"/>
  <c r="D39" i="2"/>
  <c r="E37" i="2"/>
  <c r="D37" i="2"/>
  <c r="E32" i="2"/>
  <c r="D32" i="2"/>
  <c r="E25" i="2"/>
  <c r="D25" i="2"/>
  <c r="E21" i="2"/>
  <c r="D21" i="2"/>
  <c r="E19" i="2"/>
  <c r="D19" i="2"/>
  <c r="D66" i="2" l="1"/>
  <c r="E66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11" i="2"/>
  <c r="F66" i="2" l="1"/>
</calcChain>
</file>

<file path=xl/sharedStrings.xml><?xml version="1.0" encoding="utf-8"?>
<sst xmlns="http://schemas.openxmlformats.org/spreadsheetml/2006/main" count="67" uniqueCount="67">
  <si>
    <t>Прочие межбюджетные трансферты общего характера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</si>
  <si>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</si>
  <si>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 ОБЩЕГО ХАРАКТЕРА БЮДЖЕТАМ БЮДЖЕТНОЙ СИСТЕМЫ РОССИЙСКОЙ ФЕДЕРАЦИИ</t>
  </si>
  <si>
    <t>Обслуживание государственного внутреннего и муниципального долга</t>
  </si>
  <si>
    <t>ОБСЛУЖИВАНИЕ ГОСУДАРСТВЕННОГО И МУНИЦИПАЛЬНОГО ДОЛГА</t>
  </si>
  <si>
    <t>Периодическая печать и издательства</t>
  </si>
  <si>
    <t>Телевидение и радиовещание</t>
  </si>
  <si>
    <t>СРЕДСТВА МАССОВОЙ ИНФОРМАЦИИ</t>
  </si>
  <si>
    <t>Другие вопросы в области физической культуры и спорта</t>
  </si>
  <si>
    <t>Физическая культура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</si>
  <si>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</si>
  <si>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</si>
  <si>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</si>
  <si>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</si>
  <si>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</si>
  <si>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</si>
  <si>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</si>
  <si>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</si>
  <si>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</si>
  <si>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</si>
  <si>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</si>
  <si>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</si>
  <si>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</si>
  <si>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</si>
  <si>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</si>
  <si>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</si>
  <si>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</si>
  <si>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</si>
  <si>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</si>
  <si>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</si>
  <si>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</si>
  <si>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</si>
  <si>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</si>
  <si>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</si>
  <si>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</si>
  <si>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</si>
  <si>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Дорожное хозяйство (дорожные фонды)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</si>
  <si>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</si>
  <si>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</si>
  <si>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</si>
  <si>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</si>
  <si>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</si>
  <si>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гражданская оборона</t>
  </si>
  <si>
    <t>Органы юстиции</t>
  </si>
  <si>
    <t>Национальная безопасность и правоохранительная деятельность</t>
  </si>
  <si>
    <t>Мобилизационная и вневойсковая подготовка</t>
  </si>
  <si>
    <t>Национальная оборона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</si>
  <si>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</si>
  <si>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</si>
  <si>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</si>
  <si>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</si>
  <si>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</si>
  <si>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</si>
  <si>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</si>
  <si>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</si>
  <si>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</si>
  <si>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</si>
  <si>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Наименование показателя</t>
  </si>
  <si>
    <t>Приложение 3</t>
  </si>
  <si>
    <t>к решению Думы Березовского района</t>
  </si>
  <si>
    <t>Уточненный план</t>
  </si>
  <si>
    <t>Исполненно</t>
  </si>
  <si>
    <t>% Исполнения</t>
  </si>
  <si>
    <t>Распределение бюджетных ассигнеований по разделам и подразделам классификации расходов бюджета Березовского района за 2019 год</t>
  </si>
  <si>
    <t>ИТОГО</t>
  </si>
  <si>
    <t>тыс. рублей</t>
  </si>
  <si>
    <t>от 05 октября 2020 года № 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</si>
</sst>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;[Red]\-#,##0.0;0.0"/>
    <numFmt numFmtId="165" formatCode="00"/>
    <numFmt numFmtId="166" formatCode="0000"/>
    <numFmt numFmtId="167" formatCode="0.0"/>
    <numFmt numFmtId="168" formatCode="#,##0.0_ ;[Red]\-#,##0.0\ 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1" fillId="2" borderId="0" xfId="1" applyFill="1" applyProtection="1">
      <protection hidden="1"/>
    </xf>
    <xf numFmtId="0" fontId="1" fillId="2" borderId="0" xfId="1" applyFill="1" applyAlignment="1" applyProtection="1">
      <alignment horizontal="right" vertical="center"/>
      <protection hidden="1"/>
    </xf>
    <xf numFmtId="0" fontId="1" fillId="2" borderId="0" xfId="1" applyNumberFormat="1" applyFont="1" applyFill="1" applyAlignment="1" applyProtection="1">
      <protection hidden="1"/>
    </xf>
    <xf numFmtId="0" fontId="3" fillId="2" borderId="0" xfId="1" applyNumberFormat="1" applyFont="1" applyFill="1" applyAlignment="1" applyProtection="1">
      <alignment horizontal="center"/>
      <protection hidden="1"/>
    </xf>
    <xf numFmtId="0" fontId="3" fillId="2" borderId="0" xfId="1" applyNumberFormat="1" applyFont="1" applyFill="1" applyBorder="1" applyAlignment="1" applyProtection="1">
      <protection hidden="1"/>
    </xf>
    <xf numFmtId="0" fontId="1" fillId="2" borderId="0" xfId="1" applyFill="1"/>
    <xf numFmtId="0" fontId="6" fillId="2" borderId="0" xfId="1" applyNumberFormat="1" applyFont="1" applyFill="1" applyAlignment="1" applyProtection="1">
      <alignment horizontal="right" vertical="center"/>
      <protection hidden="1"/>
    </xf>
    <xf numFmtId="0" fontId="7" fillId="2" borderId="1" xfId="1" applyNumberFormat="1" applyFont="1" applyFill="1" applyBorder="1" applyAlignment="1" applyProtection="1">
      <alignment horizontal="center" vertical="center"/>
      <protection hidden="1"/>
    </xf>
    <xf numFmtId="167" fontId="1" fillId="2" borderId="1" xfId="1" applyNumberFormat="1" applyFont="1" applyFill="1" applyBorder="1" applyAlignment="1" applyProtection="1">
      <alignment horizontal="center" vertical="center"/>
      <protection hidden="1"/>
    </xf>
    <xf numFmtId="164" fontId="2" fillId="2" borderId="1" xfId="1" applyNumberFormat="1" applyFont="1" applyFill="1" applyBorder="1" applyAlignment="1" applyProtection="1">
      <alignment horizontal="center" vertical="center"/>
      <protection hidden="1"/>
    </xf>
    <xf numFmtId="0" fontId="1" fillId="2" borderId="1" xfId="1" applyNumberFormat="1" applyFont="1" applyFill="1" applyBorder="1" applyAlignment="1" applyProtection="1">
      <alignment horizontal="center" vertical="center"/>
      <protection hidden="1"/>
    </xf>
    <xf numFmtId="167" fontId="1" fillId="3" borderId="1" xfId="1" applyNumberFormat="1" applyFont="1" applyFill="1" applyBorder="1" applyAlignment="1" applyProtection="1">
      <alignment horizontal="center" vertical="center"/>
      <protection hidden="1"/>
    </xf>
    <xf numFmtId="164" fontId="2" fillId="3" borderId="1" xfId="1" applyNumberFormat="1" applyFont="1" applyFill="1" applyBorder="1" applyAlignment="1" applyProtection="1">
      <alignment horizontal="center" vertical="center"/>
      <protection hidden="1"/>
    </xf>
    <xf numFmtId="0" fontId="2" fillId="2" borderId="0" xfId="1" applyNumberFormat="1" applyFont="1" applyFill="1" applyBorder="1" applyAlignment="1" applyProtection="1">
      <alignment wrapText="1"/>
      <protection hidden="1"/>
    </xf>
    <xf numFmtId="0" fontId="1" fillId="2" borderId="0" xfId="1" applyFill="1" applyBorder="1" applyProtection="1">
      <protection hidden="1"/>
    </xf>
    <xf numFmtId="0" fontId="2" fillId="2" borderId="0" xfId="1" applyNumberFormat="1" applyFont="1" applyFill="1" applyBorder="1" applyAlignment="1" applyProtection="1">
      <alignment horizontal="center"/>
      <protection hidden="1"/>
    </xf>
    <xf numFmtId="0" fontId="2" fillId="2" borderId="0" xfId="1" applyNumberFormat="1" applyFont="1" applyFill="1" applyBorder="1" applyAlignment="1" applyProtection="1">
      <protection hidden="1"/>
    </xf>
    <xf numFmtId="0" fontId="1" fillId="2" borderId="0" xfId="1" applyFill="1" applyBorder="1"/>
    <xf numFmtId="164" fontId="3" fillId="2" borderId="1" xfId="1" applyNumberFormat="1" applyFont="1" applyFill="1" applyBorder="1" applyAlignment="1" applyProtection="1">
      <alignment horizontal="center" vertical="center"/>
      <protection hidden="1"/>
    </xf>
    <xf numFmtId="165" fontId="2" fillId="2" borderId="1" xfId="1" applyNumberFormat="1" applyFont="1" applyFill="1" applyBorder="1" applyAlignment="1" applyProtection="1">
      <alignment horizontal="center" vertical="center"/>
      <protection hidden="1"/>
    </xf>
    <xf numFmtId="0" fontId="1" fillId="2" borderId="0" xfId="1" applyFill="1" applyAlignment="1" applyProtection="1">
      <alignment vertical="center"/>
      <protection hidden="1"/>
    </xf>
    <xf numFmtId="0" fontId="4" fillId="2" borderId="0" xfId="1" applyNumberFormat="1" applyFont="1" applyFill="1" applyAlignment="1" applyProtection="1">
      <alignment horizontal="centerContinuous" vertical="center"/>
      <protection hidden="1"/>
    </xf>
    <xf numFmtId="0" fontId="1" fillId="2" borderId="0" xfId="1" applyNumberFormat="1" applyFont="1" applyFill="1" applyAlignment="1" applyProtection="1">
      <alignment vertical="center"/>
      <protection hidden="1"/>
    </xf>
    <xf numFmtId="0" fontId="3" fillId="2" borderId="0" xfId="1" applyNumberFormat="1" applyFont="1" applyFill="1" applyAlignment="1" applyProtection="1">
      <alignment vertical="center"/>
      <protection hidden="1"/>
    </xf>
    <xf numFmtId="166" fontId="2" fillId="2" borderId="1" xfId="1" applyNumberFormat="1" applyFont="1" applyFill="1" applyBorder="1" applyAlignment="1" applyProtection="1">
      <alignment vertical="center" wrapText="1"/>
      <protection hidden="1"/>
    </xf>
    <xf numFmtId="0" fontId="1" fillId="2" borderId="1" xfId="1" applyNumberFormat="1" applyFont="1" applyFill="1" applyBorder="1" applyAlignment="1" applyProtection="1">
      <alignment vertical="center"/>
      <protection hidden="1"/>
    </xf>
    <xf numFmtId="0" fontId="2" fillId="2" borderId="0" xfId="1" applyNumberFormat="1" applyFont="1" applyFill="1" applyBorder="1" applyAlignment="1" applyProtection="1">
      <alignment vertical="center" wrapText="1"/>
      <protection hidden="1"/>
    </xf>
    <xf numFmtId="0" fontId="2" fillId="2" borderId="0" xfId="1" applyNumberFormat="1" applyFont="1" applyFill="1" applyBorder="1" applyAlignment="1" applyProtection="1">
      <alignment vertical="center"/>
      <protection hidden="1"/>
    </xf>
    <xf numFmtId="0" fontId="1" fillId="2" borderId="0" xfId="1" applyFill="1" applyBorder="1" applyAlignment="1" applyProtection="1">
      <alignment vertical="center"/>
      <protection hidden="1"/>
    </xf>
    <xf numFmtId="0" fontId="1" fillId="2" borderId="0" xfId="1" applyFill="1" applyBorder="1" applyAlignment="1">
      <alignment vertical="center"/>
    </xf>
    <xf numFmtId="0" fontId="1" fillId="2" borderId="0" xfId="1" applyFill="1" applyAlignment="1">
      <alignment vertical="center"/>
    </xf>
    <xf numFmtId="0" fontId="3" fillId="2" borderId="1" xfId="1" applyNumberFormat="1" applyFont="1" applyFill="1" applyBorder="1" applyAlignment="1" applyProtection="1">
      <alignment horizontal="center" vertical="center"/>
      <protection hidden="1"/>
    </xf>
    <xf numFmtId="0" fontId="6" fillId="2" borderId="1" xfId="1" applyNumberFormat="1" applyFont="1" applyFill="1" applyBorder="1" applyAlignment="1" applyProtection="1">
      <alignment horizontal="center" vertical="center" wrapText="1"/>
      <protection hidden="1"/>
    </xf>
    <xf numFmtId="166" fontId="2" fillId="3" borderId="1" xfId="1" applyNumberFormat="1" applyFont="1" applyFill="1" applyBorder="1" applyAlignment="1" applyProtection="1">
      <alignment vertical="center" wrapText="1"/>
      <protection hidden="1"/>
    </xf>
    <xf numFmtId="165" fontId="2" fillId="3" borderId="1" xfId="1" applyNumberFormat="1" applyFont="1" applyFill="1" applyBorder="1" applyAlignment="1" applyProtection="1">
      <alignment horizontal="center" vertical="center"/>
      <protection hidden="1"/>
    </xf>
    <xf numFmtId="168" fontId="8" fillId="0" borderId="1" xfId="0" applyNumberFormat="1" applyFont="1" applyBorder="1" applyAlignment="1">
      <alignment horizontal="center" vertical="center"/>
    </xf>
    <xf numFmtId="0" fontId="2" fillId="2" borderId="0" xfId="1" applyNumberFormat="1" applyFont="1" applyFill="1" applyBorder="1" applyAlignment="1" applyProtection="1">
      <alignment horizontal="center"/>
      <protection hidden="1"/>
    </xf>
    <xf numFmtId="0" fontId="1" fillId="2" borderId="0" xfId="1" applyNumberFormat="1" applyFont="1" applyFill="1" applyAlignment="1" applyProtection="1">
      <alignment horizontal="right" vertical="center"/>
      <protection hidden="1"/>
    </xf>
    <xf numFmtId="0" fontId="5" fillId="2" borderId="0" xfId="1" applyNumberFormat="1" applyFont="1" applyFill="1" applyAlignment="1" applyProtection="1">
      <alignment horizontal="center" vertical="center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"/>
  <sheetViews>
    <sheetView showGridLines="0" tabSelected="1" workbookViewId="0">
      <selection activeCell="B3" sqref="B3:F3"/>
    </sheetView>
  </sheetViews>
  <sheetFormatPr defaultColWidth="9.109375" defaultRowHeight="13.2" x14ac:dyDescent="0.25"/>
  <cols>
    <col min="1" max="1" width="37.109375" style="33" customWidth="1"/>
    <col min="2" max="2" width="8.6640625" style="8" customWidth="1"/>
    <col min="3" max="3" width="7" style="8" customWidth="1"/>
    <col min="4" max="4" width="16.44140625" style="8" customWidth="1"/>
    <col min="5" max="5" width="14.33203125" style="8" customWidth="1"/>
    <col min="6" max="6" width="18.109375" style="8" customWidth="1"/>
    <col min="7" max="239" width="9.109375" style="1" customWidth="1"/>
    <col min="240" max="16384" width="9.109375" style="1"/>
  </cols>
  <sheetData>
    <row r="1" spans="1:6" ht="12.75" customHeight="1" x14ac:dyDescent="0.25">
      <c r="A1" s="23"/>
      <c r="B1" s="4"/>
      <c r="C1" s="4"/>
      <c r="D1" s="40" t="s">
        <v>58</v>
      </c>
      <c r="E1" s="40"/>
      <c r="F1" s="40"/>
    </row>
    <row r="2" spans="1:6" ht="21.75" customHeight="1" x14ac:dyDescent="0.25">
      <c r="A2" s="24"/>
      <c r="B2" s="40" t="s">
        <v>59</v>
      </c>
      <c r="C2" s="40"/>
      <c r="D2" s="40"/>
      <c r="E2" s="40"/>
      <c r="F2" s="40"/>
    </row>
    <row r="3" spans="1:6" ht="19.5" customHeight="1" x14ac:dyDescent="0.25">
      <c r="A3" s="24"/>
      <c r="B3" s="40" t="s">
        <v>66</v>
      </c>
      <c r="C3" s="40"/>
      <c r="D3" s="40"/>
      <c r="E3" s="40"/>
      <c r="F3" s="40"/>
    </row>
    <row r="4" spans="1:6" ht="12.75" customHeight="1" x14ac:dyDescent="0.25">
      <c r="A4" s="25"/>
      <c r="B4" s="5"/>
      <c r="C4" s="5"/>
      <c r="D4" s="6"/>
      <c r="E4" s="5"/>
      <c r="F4" s="3"/>
    </row>
    <row r="5" spans="1:6" ht="12.75" customHeight="1" x14ac:dyDescent="0.25">
      <c r="A5" s="25"/>
      <c r="B5" s="5"/>
      <c r="C5" s="5"/>
      <c r="D5" s="6"/>
      <c r="E5" s="5"/>
      <c r="F5" s="3"/>
    </row>
    <row r="6" spans="1:6" ht="41.25" customHeight="1" x14ac:dyDescent="0.25">
      <c r="A6" s="41" t="s">
        <v>63</v>
      </c>
      <c r="B6" s="41"/>
      <c r="C6" s="41"/>
      <c r="D6" s="41"/>
      <c r="E6" s="41"/>
      <c r="F6" s="41"/>
    </row>
    <row r="7" spans="1:6" ht="12.75" customHeight="1" x14ac:dyDescent="0.25">
      <c r="A7" s="25"/>
      <c r="B7" s="5"/>
      <c r="C7" s="5"/>
      <c r="D7" s="6"/>
      <c r="E7" s="5"/>
      <c r="F7" s="3"/>
    </row>
    <row r="8" spans="1:6" ht="12.75" customHeight="1" x14ac:dyDescent="0.25">
      <c r="A8" s="25"/>
      <c r="B8" s="5"/>
      <c r="C8" s="5"/>
      <c r="D8" s="6"/>
      <c r="E8" s="5"/>
      <c r="F8" s="3"/>
    </row>
    <row r="9" spans="1:6" ht="21" customHeight="1" x14ac:dyDescent="0.25">
      <c r="A9" s="26"/>
      <c r="B9" s="3"/>
      <c r="C9" s="7"/>
      <c r="F9" s="9" t="s">
        <v>65</v>
      </c>
    </row>
    <row r="10" spans="1:6" s="2" customFormat="1" ht="33.75" customHeight="1" x14ac:dyDescent="0.3">
      <c r="A10" s="34" t="s">
        <v>57</v>
      </c>
      <c r="B10" s="34" t="s">
        <v>56</v>
      </c>
      <c r="C10" s="34" t="s">
        <v>55</v>
      </c>
      <c r="D10" s="35" t="s">
        <v>60</v>
      </c>
      <c r="E10" s="35" t="s">
        <v>61</v>
      </c>
      <c r="F10" s="10" t="s">
        <v>62</v>
      </c>
    </row>
    <row r="11" spans="1:6" ht="12.75" customHeight="1" x14ac:dyDescent="0.25">
      <c r="A11" s="36" t="s">
        <v>54</v>
      </c>
      <c r="B11" s="37">
        <v>1</v>
      </c>
      <c r="C11" s="37">
        <v>0</v>
      </c>
      <c r="D11" s="15">
        <v>474800.9</v>
      </c>
      <c r="E11" s="15">
        <v>461524.5</v>
      </c>
      <c r="F11" s="14">
        <f>E11*100/D11</f>
        <v>97.203796370225916</v>
      </c>
    </row>
    <row r="12" spans="1:6" ht="38.25" customHeight="1" x14ac:dyDescent="0.25">
      <c r="A12" s="27" t="s">
        <v>53</v>
      </c>
      <c r="B12" s="22">
        <v>1</v>
      </c>
      <c r="C12" s="22">
        <v>2</v>
      </c>
      <c r="D12" s="12">
        <v>5662.5</v>
      </c>
      <c r="E12" s="12">
        <v>5291.1</v>
      </c>
      <c r="F12" s="11">
        <f t="shared" ref="F12:F66" si="0">E12*100/D12</f>
        <v>93.441059602649005</v>
      </c>
    </row>
    <row r="13" spans="1:6" ht="43.5" customHeight="1" x14ac:dyDescent="0.25">
      <c r="A13" s="27" t="s">
        <v>52</v>
      </c>
      <c r="B13" s="22">
        <v>1</v>
      </c>
      <c r="C13" s="22">
        <v>3</v>
      </c>
      <c r="D13" s="12">
        <v>14323.9</v>
      </c>
      <c r="E13" s="12">
        <v>14232.2</v>
      </c>
      <c r="F13" s="11">
        <f t="shared" si="0"/>
        <v>99.359811224596655</v>
      </c>
    </row>
    <row r="14" spans="1:6" ht="47.25" customHeight="1" x14ac:dyDescent="0.25">
      <c r="A14" s="27" t="s">
        <v>51</v>
      </c>
      <c r="B14" s="22">
        <v>1</v>
      </c>
      <c r="C14" s="22">
        <v>4</v>
      </c>
      <c r="D14" s="12">
        <v>183419.9</v>
      </c>
      <c r="E14" s="12">
        <v>177427.20000000001</v>
      </c>
      <c r="F14" s="11">
        <f t="shared" si="0"/>
        <v>96.732797259185077</v>
      </c>
    </row>
    <row r="15" spans="1:6" ht="12.75" customHeight="1" x14ac:dyDescent="0.25">
      <c r="A15" s="27" t="s">
        <v>50</v>
      </c>
      <c r="B15" s="22">
        <v>1</v>
      </c>
      <c r="C15" s="22">
        <v>5</v>
      </c>
      <c r="D15" s="12">
        <v>11.4</v>
      </c>
      <c r="E15" s="12">
        <v>11.4</v>
      </c>
      <c r="F15" s="11">
        <f t="shared" si="0"/>
        <v>100</v>
      </c>
    </row>
    <row r="16" spans="1:6" ht="36" customHeight="1" x14ac:dyDescent="0.25">
      <c r="A16" s="27" t="s">
        <v>49</v>
      </c>
      <c r="B16" s="22">
        <v>1</v>
      </c>
      <c r="C16" s="22">
        <v>6</v>
      </c>
      <c r="D16" s="38">
        <v>43538.9</v>
      </c>
      <c r="E16" s="38">
        <v>43522.400000000001</v>
      </c>
      <c r="F16" s="11">
        <f t="shared" si="0"/>
        <v>99.962102855147918</v>
      </c>
    </row>
    <row r="17" spans="1:6" ht="12.75" customHeight="1" x14ac:dyDescent="0.25">
      <c r="A17" s="27" t="s">
        <v>48</v>
      </c>
      <c r="B17" s="22">
        <v>1</v>
      </c>
      <c r="C17" s="22">
        <v>11</v>
      </c>
      <c r="D17" s="12">
        <v>1808.4</v>
      </c>
      <c r="E17" s="12">
        <v>0</v>
      </c>
      <c r="F17" s="11">
        <f t="shared" si="0"/>
        <v>0</v>
      </c>
    </row>
    <row r="18" spans="1:6" ht="12.75" customHeight="1" x14ac:dyDescent="0.25">
      <c r="A18" s="27" t="s">
        <v>47</v>
      </c>
      <c r="B18" s="22">
        <v>1</v>
      </c>
      <c r="C18" s="22">
        <v>13</v>
      </c>
      <c r="D18" s="12">
        <v>226035.9</v>
      </c>
      <c r="E18" s="12">
        <v>221040.2</v>
      </c>
      <c r="F18" s="11">
        <f t="shared" si="0"/>
        <v>97.789864353405818</v>
      </c>
    </row>
    <row r="19" spans="1:6" ht="12.75" customHeight="1" x14ac:dyDescent="0.25">
      <c r="A19" s="36" t="s">
        <v>46</v>
      </c>
      <c r="B19" s="37">
        <v>2</v>
      </c>
      <c r="C19" s="37">
        <v>0</v>
      </c>
      <c r="D19" s="15">
        <f>D20</f>
        <v>2395.3000000000002</v>
      </c>
      <c r="E19" s="15">
        <f>E20</f>
        <v>2395.3000000000002</v>
      </c>
      <c r="F19" s="14">
        <f t="shared" si="0"/>
        <v>100</v>
      </c>
    </row>
    <row r="20" spans="1:6" ht="12.75" customHeight="1" x14ac:dyDescent="0.25">
      <c r="A20" s="27" t="s">
        <v>45</v>
      </c>
      <c r="B20" s="22">
        <v>2</v>
      </c>
      <c r="C20" s="22">
        <v>3</v>
      </c>
      <c r="D20" s="12">
        <v>2395.3000000000002</v>
      </c>
      <c r="E20" s="12">
        <v>2395.3000000000002</v>
      </c>
      <c r="F20" s="11">
        <f t="shared" si="0"/>
        <v>100</v>
      </c>
    </row>
    <row r="21" spans="1:6" ht="21.75" customHeight="1" x14ac:dyDescent="0.25">
      <c r="A21" s="36" t="s">
        <v>44</v>
      </c>
      <c r="B21" s="37">
        <v>3</v>
      </c>
      <c r="C21" s="37">
        <v>0</v>
      </c>
      <c r="D21" s="15">
        <f t="shared" ref="D21:E21" si="1">D22+D23+D24</f>
        <v>26992.000000000004</v>
      </c>
      <c r="E21" s="15">
        <f t="shared" si="1"/>
        <v>26403.4</v>
      </c>
      <c r="F21" s="14">
        <f t="shared" si="0"/>
        <v>97.819353882631873</v>
      </c>
    </row>
    <row r="22" spans="1:6" ht="12.75" customHeight="1" x14ac:dyDescent="0.25">
      <c r="A22" s="27" t="s">
        <v>43</v>
      </c>
      <c r="B22" s="22">
        <v>3</v>
      </c>
      <c r="C22" s="22">
        <v>4</v>
      </c>
      <c r="D22" s="12">
        <v>6799.4</v>
      </c>
      <c r="E22" s="12">
        <v>6799.4</v>
      </c>
      <c r="F22" s="11">
        <f t="shared" si="0"/>
        <v>100</v>
      </c>
    </row>
    <row r="23" spans="1:6" ht="36.75" customHeight="1" x14ac:dyDescent="0.25">
      <c r="A23" s="27" t="s">
        <v>42</v>
      </c>
      <c r="B23" s="22">
        <v>3</v>
      </c>
      <c r="C23" s="22">
        <v>9</v>
      </c>
      <c r="D23" s="12">
        <v>18598.900000000001</v>
      </c>
      <c r="E23" s="12">
        <v>18015.900000000001</v>
      </c>
      <c r="F23" s="11">
        <f t="shared" si="0"/>
        <v>96.865406018635511</v>
      </c>
    </row>
    <row r="24" spans="1:6" ht="39" customHeight="1" x14ac:dyDescent="0.25">
      <c r="A24" s="27" t="s">
        <v>41</v>
      </c>
      <c r="B24" s="22">
        <v>3</v>
      </c>
      <c r="C24" s="22">
        <v>14</v>
      </c>
      <c r="D24" s="12">
        <v>1593.7</v>
      </c>
      <c r="E24" s="12">
        <v>1588.1</v>
      </c>
      <c r="F24" s="11">
        <f t="shared" si="0"/>
        <v>99.64861642718202</v>
      </c>
    </row>
    <row r="25" spans="1:6" ht="12.75" customHeight="1" x14ac:dyDescent="0.25">
      <c r="A25" s="36" t="s">
        <v>40</v>
      </c>
      <c r="B25" s="37">
        <v>4</v>
      </c>
      <c r="C25" s="37">
        <v>0</v>
      </c>
      <c r="D25" s="15">
        <f>D26+D27+D28+D29+D30+D31</f>
        <v>280443.39999999997</v>
      </c>
      <c r="E25" s="15">
        <f>E26+E27+E28+E29+E30+E31</f>
        <v>264104.3</v>
      </c>
      <c r="F25" s="14">
        <f t="shared" si="0"/>
        <v>94.173833293990882</v>
      </c>
    </row>
    <row r="26" spans="1:6" ht="12.75" customHeight="1" x14ac:dyDescent="0.25">
      <c r="A26" s="27" t="s">
        <v>39</v>
      </c>
      <c r="B26" s="22">
        <v>4</v>
      </c>
      <c r="C26" s="22">
        <v>1</v>
      </c>
      <c r="D26" s="12">
        <v>3695.5</v>
      </c>
      <c r="E26" s="12">
        <v>3484.7</v>
      </c>
      <c r="F26" s="11">
        <f t="shared" si="0"/>
        <v>94.295765119740224</v>
      </c>
    </row>
    <row r="27" spans="1:6" ht="12.75" customHeight="1" x14ac:dyDescent="0.25">
      <c r="A27" s="27" t="s">
        <v>38</v>
      </c>
      <c r="B27" s="22">
        <v>4</v>
      </c>
      <c r="C27" s="22">
        <v>5</v>
      </c>
      <c r="D27" s="12">
        <v>8819.2999999999993</v>
      </c>
      <c r="E27" s="12">
        <v>8794.7999999999993</v>
      </c>
      <c r="F27" s="11">
        <f t="shared" si="0"/>
        <v>99.722200174617029</v>
      </c>
    </row>
    <row r="28" spans="1:6" ht="12.75" customHeight="1" x14ac:dyDescent="0.25">
      <c r="A28" s="27" t="s">
        <v>37</v>
      </c>
      <c r="B28" s="22">
        <v>4</v>
      </c>
      <c r="C28" s="22">
        <v>8</v>
      </c>
      <c r="D28" s="12">
        <v>175262.4</v>
      </c>
      <c r="E28" s="12">
        <v>160376.9</v>
      </c>
      <c r="F28" s="11">
        <f t="shared" si="0"/>
        <v>91.506735044139532</v>
      </c>
    </row>
    <row r="29" spans="1:6" ht="12.75" customHeight="1" x14ac:dyDescent="0.25">
      <c r="A29" s="27" t="s">
        <v>36</v>
      </c>
      <c r="B29" s="22">
        <v>4</v>
      </c>
      <c r="C29" s="22">
        <v>9</v>
      </c>
      <c r="D29" s="12">
        <v>63776</v>
      </c>
      <c r="E29" s="12">
        <v>63776</v>
      </c>
      <c r="F29" s="11">
        <f t="shared" si="0"/>
        <v>100</v>
      </c>
    </row>
    <row r="30" spans="1:6" ht="12.75" customHeight="1" x14ac:dyDescent="0.25">
      <c r="A30" s="27" t="s">
        <v>35</v>
      </c>
      <c r="B30" s="22">
        <v>4</v>
      </c>
      <c r="C30" s="22">
        <v>10</v>
      </c>
      <c r="D30" s="12">
        <v>9139.9</v>
      </c>
      <c r="E30" s="12">
        <v>8854</v>
      </c>
      <c r="F30" s="11">
        <f t="shared" si="0"/>
        <v>96.871957023599819</v>
      </c>
    </row>
    <row r="31" spans="1:6" ht="12.75" customHeight="1" x14ac:dyDescent="0.25">
      <c r="A31" s="27" t="s">
        <v>34</v>
      </c>
      <c r="B31" s="22">
        <v>4</v>
      </c>
      <c r="C31" s="22">
        <v>12</v>
      </c>
      <c r="D31" s="12">
        <v>19750.3</v>
      </c>
      <c r="E31" s="12">
        <v>18817.900000000001</v>
      </c>
      <c r="F31" s="11">
        <f t="shared" si="0"/>
        <v>95.27905905226757</v>
      </c>
    </row>
    <row r="32" spans="1:6" ht="12.75" customHeight="1" x14ac:dyDescent="0.25">
      <c r="A32" s="36" t="s">
        <v>33</v>
      </c>
      <c r="B32" s="37">
        <v>5</v>
      </c>
      <c r="C32" s="37">
        <v>0</v>
      </c>
      <c r="D32" s="15">
        <f>D33+D34+D35+D36</f>
        <v>862655.4</v>
      </c>
      <c r="E32" s="15">
        <f>E33+E34+E35+E36</f>
        <v>783489.6</v>
      </c>
      <c r="F32" s="14">
        <f t="shared" si="0"/>
        <v>90.82300997594173</v>
      </c>
    </row>
    <row r="33" spans="1:6" ht="12.75" customHeight="1" x14ac:dyDescent="0.25">
      <c r="A33" s="27" t="s">
        <v>32</v>
      </c>
      <c r="B33" s="22">
        <v>5</v>
      </c>
      <c r="C33" s="22">
        <v>1</v>
      </c>
      <c r="D33" s="12">
        <v>130709</v>
      </c>
      <c r="E33" s="12">
        <v>124326</v>
      </c>
      <c r="F33" s="11">
        <f t="shared" si="0"/>
        <v>95.116633131612971</v>
      </c>
    </row>
    <row r="34" spans="1:6" ht="12.75" customHeight="1" x14ac:dyDescent="0.25">
      <c r="A34" s="27" t="s">
        <v>31</v>
      </c>
      <c r="B34" s="22">
        <v>5</v>
      </c>
      <c r="C34" s="22">
        <v>2</v>
      </c>
      <c r="D34" s="12">
        <v>615194.5</v>
      </c>
      <c r="E34" s="12">
        <v>614877.4</v>
      </c>
      <c r="F34" s="11">
        <f t="shared" si="0"/>
        <v>99.948455325917251</v>
      </c>
    </row>
    <row r="35" spans="1:6" ht="12.75" customHeight="1" x14ac:dyDescent="0.25">
      <c r="A35" s="27" t="s">
        <v>30</v>
      </c>
      <c r="B35" s="22">
        <v>5</v>
      </c>
      <c r="C35" s="22">
        <v>3</v>
      </c>
      <c r="D35" s="12">
        <v>116705.3</v>
      </c>
      <c r="E35" s="12">
        <v>44239.6</v>
      </c>
      <c r="F35" s="11">
        <f t="shared" si="0"/>
        <v>37.907104475974954</v>
      </c>
    </row>
    <row r="36" spans="1:6" ht="21.75" customHeight="1" x14ac:dyDescent="0.25">
      <c r="A36" s="27" t="s">
        <v>29</v>
      </c>
      <c r="B36" s="22">
        <v>5</v>
      </c>
      <c r="C36" s="22">
        <v>5</v>
      </c>
      <c r="D36" s="12">
        <v>46.6</v>
      </c>
      <c r="E36" s="12">
        <v>46.6</v>
      </c>
      <c r="F36" s="11">
        <f t="shared" si="0"/>
        <v>100</v>
      </c>
    </row>
    <row r="37" spans="1:6" ht="12.75" customHeight="1" x14ac:dyDescent="0.25">
      <c r="A37" s="36" t="s">
        <v>28</v>
      </c>
      <c r="B37" s="37">
        <v>6</v>
      </c>
      <c r="C37" s="37">
        <v>0</v>
      </c>
      <c r="D37" s="15">
        <f t="shared" ref="D37:E37" si="2">D38</f>
        <v>3286.3</v>
      </c>
      <c r="E37" s="15">
        <f t="shared" si="2"/>
        <v>3286.3</v>
      </c>
      <c r="F37" s="14">
        <f t="shared" si="0"/>
        <v>100</v>
      </c>
    </row>
    <row r="38" spans="1:6" ht="12.75" customHeight="1" x14ac:dyDescent="0.25">
      <c r="A38" s="27" t="s">
        <v>27</v>
      </c>
      <c r="B38" s="22">
        <v>6</v>
      </c>
      <c r="C38" s="22">
        <v>5</v>
      </c>
      <c r="D38" s="12">
        <v>3286.3</v>
      </c>
      <c r="E38" s="12">
        <v>3286.3</v>
      </c>
      <c r="F38" s="11">
        <f t="shared" si="0"/>
        <v>100</v>
      </c>
    </row>
    <row r="39" spans="1:6" ht="12.75" customHeight="1" x14ac:dyDescent="0.25">
      <c r="A39" s="36" t="s">
        <v>26</v>
      </c>
      <c r="B39" s="37">
        <v>7</v>
      </c>
      <c r="C39" s="37">
        <v>0</v>
      </c>
      <c r="D39" s="15">
        <f t="shared" ref="D39:E39" si="3">D40+D41+D43+D44+D42</f>
        <v>1943771.8000000003</v>
      </c>
      <c r="E39" s="15">
        <f t="shared" si="3"/>
        <v>1758434.1</v>
      </c>
      <c r="F39" s="14">
        <f t="shared" si="0"/>
        <v>90.465048417720624</v>
      </c>
    </row>
    <row r="40" spans="1:6" ht="12.75" customHeight="1" x14ac:dyDescent="0.25">
      <c r="A40" s="27" t="s">
        <v>25</v>
      </c>
      <c r="B40" s="22">
        <v>7</v>
      </c>
      <c r="C40" s="22">
        <v>1</v>
      </c>
      <c r="D40" s="12">
        <v>557978</v>
      </c>
      <c r="E40" s="12">
        <v>545028.19999999995</v>
      </c>
      <c r="F40" s="11">
        <f t="shared" si="0"/>
        <v>97.679155809010382</v>
      </c>
    </row>
    <row r="41" spans="1:6" ht="12.75" customHeight="1" x14ac:dyDescent="0.25">
      <c r="A41" s="27" t="s">
        <v>24</v>
      </c>
      <c r="B41" s="22">
        <v>7</v>
      </c>
      <c r="C41" s="22">
        <v>2</v>
      </c>
      <c r="D41" s="12">
        <v>1086619.6000000001</v>
      </c>
      <c r="E41" s="12">
        <v>915613.2</v>
      </c>
      <c r="F41" s="11">
        <f t="shared" si="0"/>
        <v>84.262533088856486</v>
      </c>
    </row>
    <row r="42" spans="1:6" ht="12.75" customHeight="1" x14ac:dyDescent="0.25">
      <c r="A42" s="27" t="s">
        <v>23</v>
      </c>
      <c r="B42" s="22">
        <v>7</v>
      </c>
      <c r="C42" s="22">
        <v>3</v>
      </c>
      <c r="D42" s="12">
        <v>197226.5</v>
      </c>
      <c r="E42" s="12">
        <v>196163.6</v>
      </c>
      <c r="F42" s="11">
        <f t="shared" si="0"/>
        <v>99.461076478059496</v>
      </c>
    </row>
    <row r="43" spans="1:6" ht="12.75" customHeight="1" x14ac:dyDescent="0.25">
      <c r="A43" s="27" t="s">
        <v>22</v>
      </c>
      <c r="B43" s="22">
        <v>7</v>
      </c>
      <c r="C43" s="22">
        <v>7</v>
      </c>
      <c r="D43" s="12">
        <v>16852.599999999999</v>
      </c>
      <c r="E43" s="12">
        <v>16723.3</v>
      </c>
      <c r="F43" s="11">
        <f t="shared" si="0"/>
        <v>99.232759336838242</v>
      </c>
    </row>
    <row r="44" spans="1:6" ht="12.75" customHeight="1" x14ac:dyDescent="0.25">
      <c r="A44" s="27" t="s">
        <v>21</v>
      </c>
      <c r="B44" s="22">
        <v>7</v>
      </c>
      <c r="C44" s="22">
        <v>9</v>
      </c>
      <c r="D44" s="12">
        <v>85095.1</v>
      </c>
      <c r="E44" s="12">
        <v>84905.8</v>
      </c>
      <c r="F44" s="11">
        <f t="shared" si="0"/>
        <v>99.777543007764251</v>
      </c>
    </row>
    <row r="45" spans="1:6" ht="12.75" customHeight="1" x14ac:dyDescent="0.25">
      <c r="A45" s="36" t="s">
        <v>20</v>
      </c>
      <c r="B45" s="37">
        <v>8</v>
      </c>
      <c r="C45" s="37">
        <v>0</v>
      </c>
      <c r="D45" s="15">
        <f t="shared" ref="D45:E45" si="4">D46+D47</f>
        <v>159093.20000000001</v>
      </c>
      <c r="E45" s="15">
        <f t="shared" si="4"/>
        <v>155191.6</v>
      </c>
      <c r="F45" s="14">
        <f t="shared" si="0"/>
        <v>97.547601028830897</v>
      </c>
    </row>
    <row r="46" spans="1:6" ht="12.75" customHeight="1" x14ac:dyDescent="0.25">
      <c r="A46" s="27" t="s">
        <v>19</v>
      </c>
      <c r="B46" s="22">
        <v>8</v>
      </c>
      <c r="C46" s="22">
        <v>1</v>
      </c>
      <c r="D46" s="12">
        <v>139725.20000000001</v>
      </c>
      <c r="E46" s="12">
        <v>135864.9</v>
      </c>
      <c r="F46" s="11">
        <f t="shared" si="0"/>
        <v>97.237219914517922</v>
      </c>
    </row>
    <row r="47" spans="1:6" ht="12.75" customHeight="1" x14ac:dyDescent="0.25">
      <c r="A47" s="27" t="s">
        <v>18</v>
      </c>
      <c r="B47" s="22">
        <v>8</v>
      </c>
      <c r="C47" s="22">
        <v>4</v>
      </c>
      <c r="D47" s="12">
        <v>19368</v>
      </c>
      <c r="E47" s="12">
        <v>19326.7</v>
      </c>
      <c r="F47" s="11">
        <f t="shared" si="0"/>
        <v>99.786761668731927</v>
      </c>
    </row>
    <row r="48" spans="1:6" ht="12.75" customHeight="1" x14ac:dyDescent="0.25">
      <c r="A48" s="36" t="s">
        <v>17</v>
      </c>
      <c r="B48" s="37">
        <v>9</v>
      </c>
      <c r="C48" s="37">
        <v>0</v>
      </c>
      <c r="D48" s="15">
        <f t="shared" ref="D48:E48" si="5">D49</f>
        <v>818.9</v>
      </c>
      <c r="E48" s="15">
        <f t="shared" si="5"/>
        <v>818.9</v>
      </c>
      <c r="F48" s="14">
        <f t="shared" si="0"/>
        <v>100</v>
      </c>
    </row>
    <row r="49" spans="1:6" ht="12.75" customHeight="1" x14ac:dyDescent="0.25">
      <c r="A49" s="27" t="s">
        <v>16</v>
      </c>
      <c r="B49" s="22">
        <v>9</v>
      </c>
      <c r="C49" s="22">
        <v>9</v>
      </c>
      <c r="D49" s="12">
        <v>818.9</v>
      </c>
      <c r="E49" s="12">
        <v>818.9</v>
      </c>
      <c r="F49" s="11">
        <f t="shared" si="0"/>
        <v>100</v>
      </c>
    </row>
    <row r="50" spans="1:6" ht="12.75" customHeight="1" x14ac:dyDescent="0.25">
      <c r="A50" s="36" t="s">
        <v>15</v>
      </c>
      <c r="B50" s="37">
        <v>10</v>
      </c>
      <c r="C50" s="37">
        <v>0</v>
      </c>
      <c r="D50" s="15">
        <f>D51+D52+D53+D54</f>
        <v>142570.79999999999</v>
      </c>
      <c r="E50" s="15">
        <f>E51+E52+E53+E54</f>
        <v>140686.20000000001</v>
      </c>
      <c r="F50" s="14">
        <f t="shared" si="0"/>
        <v>98.67813044466331</v>
      </c>
    </row>
    <row r="51" spans="1:6" ht="12.75" customHeight="1" x14ac:dyDescent="0.25">
      <c r="A51" s="27" t="s">
        <v>14</v>
      </c>
      <c r="B51" s="22">
        <v>10</v>
      </c>
      <c r="C51" s="22">
        <v>1</v>
      </c>
      <c r="D51" s="12">
        <v>8287.7000000000007</v>
      </c>
      <c r="E51" s="12">
        <v>8287.9</v>
      </c>
      <c r="F51" s="11">
        <f t="shared" si="0"/>
        <v>100.00241321476403</v>
      </c>
    </row>
    <row r="52" spans="1:6" ht="12.75" customHeight="1" x14ac:dyDescent="0.25">
      <c r="A52" s="27" t="s">
        <v>13</v>
      </c>
      <c r="B52" s="22">
        <v>10</v>
      </c>
      <c r="C52" s="22">
        <v>3</v>
      </c>
      <c r="D52" s="12">
        <v>4814.6000000000004</v>
      </c>
      <c r="E52" s="12">
        <v>4814.5</v>
      </c>
      <c r="F52" s="11">
        <f t="shared" si="0"/>
        <v>99.997922984256206</v>
      </c>
    </row>
    <row r="53" spans="1:6" ht="12.75" customHeight="1" x14ac:dyDescent="0.25">
      <c r="A53" s="27" t="s">
        <v>12</v>
      </c>
      <c r="B53" s="22">
        <v>10</v>
      </c>
      <c r="C53" s="22">
        <v>4</v>
      </c>
      <c r="D53" s="12">
        <v>111458.4</v>
      </c>
      <c r="E53" s="12">
        <v>109978.8</v>
      </c>
      <c r="F53" s="11">
        <f t="shared" si="0"/>
        <v>98.672509205228138</v>
      </c>
    </row>
    <row r="54" spans="1:6" ht="12.75" customHeight="1" x14ac:dyDescent="0.25">
      <c r="A54" s="27" t="s">
        <v>11</v>
      </c>
      <c r="B54" s="22">
        <v>10</v>
      </c>
      <c r="C54" s="22">
        <v>6</v>
      </c>
      <c r="D54" s="12">
        <v>18010.099999999999</v>
      </c>
      <c r="E54" s="12">
        <v>17605</v>
      </c>
      <c r="F54" s="11">
        <f t="shared" si="0"/>
        <v>97.750706547992522</v>
      </c>
    </row>
    <row r="55" spans="1:6" ht="12.75" customHeight="1" x14ac:dyDescent="0.25">
      <c r="A55" s="36" t="s">
        <v>10</v>
      </c>
      <c r="B55" s="37">
        <v>11</v>
      </c>
      <c r="C55" s="37">
        <v>0</v>
      </c>
      <c r="D55" s="15">
        <f>SUM(D56:D57)</f>
        <v>141055.5</v>
      </c>
      <c r="E55" s="15">
        <f>SUM(E56:E57)</f>
        <v>138464.79999999999</v>
      </c>
      <c r="F55" s="14">
        <f t="shared" si="0"/>
        <v>98.163347051337936</v>
      </c>
    </row>
    <row r="56" spans="1:6" ht="12.75" customHeight="1" x14ac:dyDescent="0.25">
      <c r="A56" s="27" t="s">
        <v>9</v>
      </c>
      <c r="B56" s="22">
        <v>11</v>
      </c>
      <c r="C56" s="22">
        <v>1</v>
      </c>
      <c r="D56" s="12">
        <v>127102.7</v>
      </c>
      <c r="E56" s="12">
        <v>124641.9</v>
      </c>
      <c r="F56" s="11">
        <f t="shared" si="0"/>
        <v>98.06392783158816</v>
      </c>
    </row>
    <row r="57" spans="1:6" ht="23.25" customHeight="1" x14ac:dyDescent="0.25">
      <c r="A57" s="27" t="s">
        <v>8</v>
      </c>
      <c r="B57" s="22">
        <v>11</v>
      </c>
      <c r="C57" s="22">
        <v>5</v>
      </c>
      <c r="D57" s="12">
        <v>13952.8</v>
      </c>
      <c r="E57" s="12">
        <v>13822.9</v>
      </c>
      <c r="F57" s="11">
        <f t="shared" si="0"/>
        <v>99.069004070867507</v>
      </c>
    </row>
    <row r="58" spans="1:6" ht="12.75" customHeight="1" x14ac:dyDescent="0.25">
      <c r="A58" s="36" t="s">
        <v>7</v>
      </c>
      <c r="B58" s="37">
        <v>12</v>
      </c>
      <c r="C58" s="37">
        <v>0</v>
      </c>
      <c r="D58" s="15">
        <f>D59+D60</f>
        <v>30675.7</v>
      </c>
      <c r="E58" s="15">
        <f>E59+E60</f>
        <v>30034.899999999998</v>
      </c>
      <c r="F58" s="14">
        <f t="shared" si="0"/>
        <v>97.911050114585805</v>
      </c>
    </row>
    <row r="59" spans="1:6" ht="12.75" customHeight="1" x14ac:dyDescent="0.25">
      <c r="A59" s="27" t="s">
        <v>6</v>
      </c>
      <c r="B59" s="22">
        <v>12</v>
      </c>
      <c r="C59" s="22">
        <v>1</v>
      </c>
      <c r="D59" s="12">
        <v>5664.3</v>
      </c>
      <c r="E59" s="12">
        <v>5664.3</v>
      </c>
      <c r="F59" s="11">
        <f t="shared" si="0"/>
        <v>100</v>
      </c>
    </row>
    <row r="60" spans="1:6" ht="12.75" customHeight="1" x14ac:dyDescent="0.25">
      <c r="A60" s="27" t="s">
        <v>5</v>
      </c>
      <c r="B60" s="22">
        <v>12</v>
      </c>
      <c r="C60" s="22">
        <v>2</v>
      </c>
      <c r="D60" s="12">
        <v>25011.4</v>
      </c>
      <c r="E60" s="12">
        <v>24370.6</v>
      </c>
      <c r="F60" s="11">
        <f t="shared" si="0"/>
        <v>97.43796828646137</v>
      </c>
    </row>
    <row r="61" spans="1:6" ht="21.75" customHeight="1" x14ac:dyDescent="0.25">
      <c r="A61" s="36" t="s">
        <v>4</v>
      </c>
      <c r="B61" s="37">
        <v>13</v>
      </c>
      <c r="C61" s="37">
        <v>0</v>
      </c>
      <c r="D61" s="15">
        <f>D62</f>
        <v>103.5</v>
      </c>
      <c r="E61" s="15">
        <f>E62</f>
        <v>101.6</v>
      </c>
      <c r="F61" s="14">
        <f t="shared" si="0"/>
        <v>98.164251207729464</v>
      </c>
    </row>
    <row r="62" spans="1:6" ht="26.25" customHeight="1" x14ac:dyDescent="0.25">
      <c r="A62" s="27" t="s">
        <v>3</v>
      </c>
      <c r="B62" s="22">
        <v>13</v>
      </c>
      <c r="C62" s="22">
        <v>1</v>
      </c>
      <c r="D62" s="12">
        <v>103.5</v>
      </c>
      <c r="E62" s="12">
        <v>101.6</v>
      </c>
      <c r="F62" s="11">
        <f t="shared" si="0"/>
        <v>98.164251207729464</v>
      </c>
    </row>
    <row r="63" spans="1:6" ht="42" customHeight="1" x14ac:dyDescent="0.25">
      <c r="A63" s="36" t="s">
        <v>2</v>
      </c>
      <c r="B63" s="37">
        <v>14</v>
      </c>
      <c r="C63" s="37">
        <v>0</v>
      </c>
      <c r="D63" s="15">
        <f>D64+D65</f>
        <v>187218.59999999998</v>
      </c>
      <c r="E63" s="15">
        <f>E64+E65</f>
        <v>187193.8</v>
      </c>
      <c r="F63" s="14">
        <f t="shared" si="0"/>
        <v>99.98675345291548</v>
      </c>
    </row>
    <row r="64" spans="1:6" ht="37.5" customHeight="1" x14ac:dyDescent="0.25">
      <c r="A64" s="27" t="s">
        <v>1</v>
      </c>
      <c r="B64" s="22">
        <v>14</v>
      </c>
      <c r="C64" s="22">
        <v>1</v>
      </c>
      <c r="D64" s="12">
        <v>182519.8</v>
      </c>
      <c r="E64" s="12">
        <v>182519.8</v>
      </c>
      <c r="F64" s="11">
        <f t="shared" si="0"/>
        <v>100</v>
      </c>
    </row>
    <row r="65" spans="1:6" ht="21" customHeight="1" x14ac:dyDescent="0.25">
      <c r="A65" s="27" t="s">
        <v>0</v>
      </c>
      <c r="B65" s="22">
        <v>14</v>
      </c>
      <c r="C65" s="22">
        <v>3</v>
      </c>
      <c r="D65" s="12">
        <v>4698.8</v>
      </c>
      <c r="E65" s="12">
        <v>4674</v>
      </c>
      <c r="F65" s="11">
        <f t="shared" si="0"/>
        <v>99.472205669532642</v>
      </c>
    </row>
    <row r="66" spans="1:6" ht="21" customHeight="1" x14ac:dyDescent="0.25">
      <c r="A66" s="28" t="s">
        <v>64</v>
      </c>
      <c r="B66" s="13"/>
      <c r="C66" s="13"/>
      <c r="D66" s="21">
        <f>D11+D19+D21+D25+D32+D37+D39+D45+D48+D50+D55+D58+D61+D63</f>
        <v>4255881.3000000007</v>
      </c>
      <c r="E66" s="21">
        <f>E11+E19+E21+E25+E32+E37+E39+E45+E48+E50+E55+E58+E61+E63</f>
        <v>3952129.3</v>
      </c>
      <c r="F66" s="11">
        <f t="shared" si="0"/>
        <v>92.86277086722319</v>
      </c>
    </row>
    <row r="67" spans="1:6" ht="12.75" customHeight="1" x14ac:dyDescent="0.25">
      <c r="A67" s="23"/>
      <c r="B67" s="3"/>
      <c r="C67" s="3"/>
      <c r="D67" s="3"/>
      <c r="E67" s="5"/>
      <c r="F67" s="3"/>
    </row>
    <row r="68" spans="1:6" ht="11.25" customHeight="1" x14ac:dyDescent="0.25">
      <c r="A68" s="29"/>
      <c r="B68" s="16"/>
      <c r="C68" s="17"/>
      <c r="D68" s="18"/>
      <c r="E68" s="5"/>
      <c r="F68" s="3"/>
    </row>
    <row r="69" spans="1:6" ht="11.25" customHeight="1" x14ac:dyDescent="0.25">
      <c r="A69" s="29"/>
      <c r="B69" s="39"/>
      <c r="C69" s="39"/>
      <c r="D69" s="18"/>
      <c r="E69" s="5"/>
      <c r="F69" s="3"/>
    </row>
    <row r="70" spans="1:6" ht="12.75" customHeight="1" x14ac:dyDescent="0.25">
      <c r="A70" s="29"/>
      <c r="B70" s="18"/>
      <c r="C70" s="19"/>
      <c r="D70" s="19"/>
      <c r="E70" s="5"/>
      <c r="F70" s="3"/>
    </row>
    <row r="71" spans="1:6" ht="11.25" customHeight="1" x14ac:dyDescent="0.25">
      <c r="A71" s="29"/>
      <c r="B71" s="18"/>
      <c r="C71" s="19"/>
      <c r="D71" s="18"/>
      <c r="E71" s="5"/>
      <c r="F71" s="3"/>
    </row>
    <row r="72" spans="1:6" ht="11.25" customHeight="1" x14ac:dyDescent="0.25">
      <c r="A72" s="30"/>
      <c r="B72" s="39"/>
      <c r="C72" s="39"/>
      <c r="D72" s="18"/>
      <c r="E72" s="5"/>
      <c r="F72" s="3"/>
    </row>
    <row r="73" spans="1:6" ht="11.25" customHeight="1" x14ac:dyDescent="0.25">
      <c r="A73" s="30"/>
      <c r="B73" s="19"/>
      <c r="C73" s="19"/>
      <c r="D73" s="17"/>
      <c r="E73" s="5"/>
      <c r="F73" s="3"/>
    </row>
    <row r="74" spans="1:6" ht="12.75" customHeight="1" x14ac:dyDescent="0.25">
      <c r="A74" s="31"/>
      <c r="B74" s="17"/>
      <c r="C74" s="17"/>
      <c r="D74" s="17"/>
      <c r="E74" s="3"/>
      <c r="F74" s="3"/>
    </row>
    <row r="75" spans="1:6" x14ac:dyDescent="0.25">
      <c r="A75" s="32"/>
      <c r="B75" s="20"/>
      <c r="C75" s="20"/>
      <c r="D75" s="20"/>
    </row>
    <row r="76" spans="1:6" x14ac:dyDescent="0.25">
      <c r="A76" s="32"/>
      <c r="B76" s="20"/>
      <c r="C76" s="20"/>
      <c r="D76" s="20"/>
    </row>
    <row r="77" spans="1:6" x14ac:dyDescent="0.25">
      <c r="A77" s="32"/>
      <c r="B77" s="20"/>
      <c r="C77" s="20"/>
      <c r="D77" s="20"/>
    </row>
  </sheetData>
  <autoFilter ref="A10:F66"/>
  <mergeCells count="6">
    <mergeCell ref="B72:C72"/>
    <mergeCell ref="D1:F1"/>
    <mergeCell ref="B2:F2"/>
    <mergeCell ref="B3:F3"/>
    <mergeCell ref="A6:F6"/>
    <mergeCell ref="B69:C69"/>
  </mergeCells>
  <pageMargins left="0.98425196850393704" right="0.39370078740157483" top="0.39370078740157483" bottom="0.39370078740157483" header="0.51181102362204722" footer="0.51181102362204722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(ФКР)_3</vt:lpstr>
    </vt:vector>
  </TitlesOfParts>
  <Company>MultiDVD 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dokuchaeva</dc:creator>
  <cp:lastModifiedBy>ANF</cp:lastModifiedBy>
  <cp:lastPrinted>2019-03-29T04:15:19Z</cp:lastPrinted>
  <dcterms:created xsi:type="dcterms:W3CDTF">2019-01-28T04:56:03Z</dcterms:created>
  <dcterms:modified xsi:type="dcterms:W3CDTF">2020-10-02T06:42:27Z</dcterms:modified>
</cp:coreProperties>
</file>